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13-1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<sst xmlns="http://schemas.openxmlformats.org/spreadsheetml/2006/main" count="134" uniqueCount="113">
  <si>
    <t>CỘNG HÒA XÃ HỘI CHỦ NGHĨA VIỆT NAM</t>
  </si>
  <si>
    <t>Độc Lập - Tự Do - Hạnh Phúc</t>
  </si>
  <si>
    <t>Đơn Vị: Trường THCS An Bình</t>
  </si>
  <si>
    <t>Mã số : 1032857</t>
  </si>
  <si>
    <t xml:space="preserve"> THÔNG BÁO</t>
  </si>
  <si>
    <t>CÔNG KHAI QUYẾT TOÁN THU - CHI</t>
  </si>
  <si>
    <t>NGUỒN NSNN, NGUỒN KHÁC NĂM 2013</t>
  </si>
  <si>
    <t>STT</t>
  </si>
  <si>
    <t>Chỉ tiêu</t>
  </si>
  <si>
    <t xml:space="preserve">Tổng số liệu
 báo cáo </t>
  </si>
  <si>
    <t xml:space="preserve">Số liệu quyết
 toán </t>
  </si>
  <si>
    <t>A</t>
  </si>
  <si>
    <t>TỔNG THU</t>
  </si>
  <si>
    <t>I</t>
  </si>
  <si>
    <t>Thu học phí</t>
  </si>
  <si>
    <t>Thu học phí hai buổi</t>
  </si>
  <si>
    <t>Thu đóng góp ủng hộ</t>
  </si>
  <si>
    <t>II</t>
  </si>
  <si>
    <t>SỐ THU NỘP NSNN</t>
  </si>
  <si>
    <t>III</t>
  </si>
  <si>
    <t>SỐ ĐƯỢC ĐỂ LẠI CHI THEO CHẾ ĐỘ</t>
  </si>
  <si>
    <t>B</t>
  </si>
  <si>
    <t>QUYẾT TOÁN CHI NGÂN SÁCH NHÀ NƯỚC</t>
  </si>
  <si>
    <t>I/ Kinh phí thực hiện chế độ tự chủ</t>
  </si>
  <si>
    <t>Tiểu nhóm 0129:Chi thanh toán cá nhân</t>
  </si>
  <si>
    <t>MNDKT 6000: Tiền lương</t>
  </si>
  <si>
    <t>Mã NDKT: 6001 Lương ngạch bậc được duyệt</t>
  </si>
  <si>
    <t>Mã NDKT: 6003 Lương hợp đồng dài hạn</t>
  </si>
  <si>
    <t>Mã NDKT: 6004 Lương dôi ra ngoài biên chế</t>
  </si>
  <si>
    <t>MNDKT 6100: Phụ cấp lương</t>
  </si>
  <si>
    <t>Mã NDKT: 6101 Phụ cấp chức vụ</t>
  </si>
  <si>
    <t>Mã NDKT: 6102 Phụ cấp khu vực</t>
  </si>
  <si>
    <t>Mã NDKT: 6106 Thừa giờ</t>
  </si>
  <si>
    <t>Mã NDKT: 6107 Độc hại nguy hiểm</t>
  </si>
  <si>
    <t>Mã NDKT: 6112 Phụ cấp ưu đãi</t>
  </si>
  <si>
    <t>Mã NDKT: 6113 Phụ cấp trách nhiệm</t>
  </si>
  <si>
    <t>Mã NDKT: 6115 Phụ cấp thâm niên</t>
  </si>
  <si>
    <t>MNDKT 6350: Phúc lợi tập thể</t>
  </si>
  <si>
    <t>Mã NDKT: 6253 Phép năm</t>
  </si>
  <si>
    <t>Mã NDKT: 6257 Tiền nước uống</t>
  </si>
  <si>
    <t>MNDKT 6300: Các khoản đóng góp</t>
  </si>
  <si>
    <t>Mã NDKT: 6301 Bảo hiểm xã hội</t>
  </si>
  <si>
    <t>Mã NDKT: 6302 Bảo hiểm y tế</t>
  </si>
  <si>
    <t>Mã NDKT: 6303 Kinh phí công đoàn</t>
  </si>
  <si>
    <t>Mã NDKT: 6304 Bảo hiểm thất nghiệp</t>
  </si>
  <si>
    <t>MNDKT 6400: Các khoản thanh toán cá nhân</t>
  </si>
  <si>
    <t>Mã NDKT: 6404 CL thu nhập thực tế so với</t>
  </si>
  <si>
    <t>Mã NDKT: 6449 Trợ cấp,PC khác…</t>
  </si>
  <si>
    <t>Tiểu nhóm 0130: Chi về hàng hóa dịch vụ</t>
  </si>
  <si>
    <t>MNDKT 6500: Dịch vụ công cộng</t>
  </si>
  <si>
    <t>Mã NDKT: 6501 Thanh toán tiền điện</t>
  </si>
  <si>
    <t>Mã NDKT: 6501 Thanh toán tiền nước</t>
  </si>
  <si>
    <t>Mã NDKT: 6504 Thanh toán tiền VSMT</t>
  </si>
  <si>
    <t>MNDKT 6551: Vật tư văn phòng</t>
  </si>
  <si>
    <t>Mã NDKT: 6551 Văn phòng phẩm</t>
  </si>
  <si>
    <t>Mã NDKT: 6552 Mua sắm công cụ dụng cụ</t>
  </si>
  <si>
    <t>Mã NDKT: 6599 Vật tư văn phòng khác</t>
  </si>
  <si>
    <t>MNDKT 6600: Thông tin liên lạc</t>
  </si>
  <si>
    <t>Mã NDKT: 6601 Cước phí điện thoại trong nước</t>
  </si>
  <si>
    <t>Mã NDKT: 6612 Sách báo tạp chí,TV</t>
  </si>
  <si>
    <t>Mã NDKT: 6617 Internet</t>
  </si>
  <si>
    <t>MNDKT 6650: Hội Nghị</t>
  </si>
  <si>
    <t>Mã NDKT: 6657 các khoản thuê mướn khác</t>
  </si>
  <si>
    <t>Mã NDKT: 6699 Chi phí khác</t>
  </si>
  <si>
    <t>MNDKT 6700: Công tác phí</t>
  </si>
  <si>
    <t>Mã NDKT: 6701 Tàu xe công tác phí</t>
  </si>
  <si>
    <t>Mã NDKT: 6702 Phụ cấp công tác phí</t>
  </si>
  <si>
    <t>Mã NDKT: 6703 Thuê phòng ngủ</t>
  </si>
  <si>
    <t>Mã NDKT: 6704 Khoán công tác phí</t>
  </si>
  <si>
    <t>MNDKT 6900: Sửa chửa thường xuyên TSCĐ</t>
  </si>
  <si>
    <t>Mã NDKT: 6912 Sửa máy in, máy vi tính</t>
  </si>
  <si>
    <t>MNDKT 6750: Chi phí thuê mướn</t>
  </si>
  <si>
    <t>Mã NDKT: 6751 Thuê phương tiện vận chuyển</t>
  </si>
  <si>
    <t>Mã NDKT: 6912 Thiết bị tin học</t>
  </si>
  <si>
    <t>Mã NDKT: 69 21 Đường điện, cấp thoát nước</t>
  </si>
  <si>
    <t xml:space="preserve">Mã NDKT: 6949 Các TSCĐ và công trình hạ tầng cơ sở </t>
  </si>
  <si>
    <t>MNDKT 7000: Chi phí nghiệp vụ chuyên môn</t>
  </si>
  <si>
    <t>Mã NDKT: 7001 Vật tư</t>
  </si>
  <si>
    <t>Mã NDKT: 7004 Đồng phục trang phục</t>
  </si>
  <si>
    <t>Mã NDKT: 7006 Sách tài liệu chuyên môn</t>
  </si>
  <si>
    <t>Mã NDKT: 7049 Chi khác</t>
  </si>
  <si>
    <t>Tiểu nhóm 0132: Các khoản chi khác</t>
  </si>
  <si>
    <t>MNDKT 7750: Chi khác</t>
  </si>
  <si>
    <t xml:space="preserve">Mã NDKT: 7764 Chi khen thưởng </t>
  </si>
  <si>
    <t>Mã NDKT: 7799 Chi trợ cấp công tác xa nhà, 20/11</t>
  </si>
  <si>
    <t>II/ Kinh phí không thực hiện chế độ tự chủ</t>
  </si>
  <si>
    <t>MNDKT 6449: Prợ cấp, PC khác</t>
  </si>
  <si>
    <t>MNDKT 6758:Thuê đào tạo lại cán bộ</t>
  </si>
  <si>
    <t>MNDKT 7049:Kinh phí sinh hoạt hè, đi tập huấn …</t>
  </si>
  <si>
    <t>Mã NDKT: 7766 Cấp bù học phí</t>
  </si>
  <si>
    <t>Mã NDKT: 7799 tiền tết</t>
  </si>
  <si>
    <t>Mã NDKT: 9062 Thiết bị tin học</t>
  </si>
  <si>
    <t>Mã NDKT: 7799 Tài sản khác</t>
  </si>
  <si>
    <t>* Quyết toán nguồn thu</t>
  </si>
  <si>
    <t xml:space="preserve">Học phí </t>
  </si>
  <si>
    <t>Tiểu nhóm 0129: Các khoản thanh toán cá nhân</t>
  </si>
  <si>
    <t>Tiểu nhóm 0130: Chi về hàng hoá dịch vụ</t>
  </si>
  <si>
    <t>MNDKT 6500 - Chi thanh toán dịch vụ công cộng</t>
  </si>
  <si>
    <t>MNDKT 6501 - Thanh toán tiền điện</t>
  </si>
  <si>
    <t>MNDKT 6550 - Vật tư văn phòng</t>
  </si>
  <si>
    <t>MNDKT 6551 - Mua sắm VPP</t>
  </si>
  <si>
    <t>MNDKT 6552 - Mua sắm công cụ , DC</t>
  </si>
  <si>
    <t>MNDKT 6900 - Chi SCTX- TSCĐ</t>
  </si>
  <si>
    <t>MNDKT 6907 - Nhà cửa</t>
  </si>
  <si>
    <t>MNDKT 6912 - Thiết bị tin học</t>
  </si>
  <si>
    <t>MNDKT 7000 - Chi phí nghiệp vụ chuyên môn</t>
  </si>
  <si>
    <t>MNDKT 7001 - Vật tư</t>
  </si>
  <si>
    <t>MNDKT 7750 - Chi khác</t>
  </si>
  <si>
    <t>MNDKT 7799 - Khác</t>
  </si>
  <si>
    <t>CỘNG</t>
  </si>
  <si>
    <t>An Bình,ngày  25  tháng  03   năm 2014</t>
  </si>
  <si>
    <t>HIỆU TRƯỞNG</t>
  </si>
  <si>
    <t>Nguyễn Văn Quyên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</si>
</sst>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\ _₫_-;\-* #,##0.00\ _₫_-;_-* &quot;-&quot;??\ _₫_-;_-@_-"/>
    <numFmt numFmtId="167" formatCode="_-* #,##0\ _₫_-;\-* #,##0\ _₫_-;_-* &quot;-&quot;??\ _₫_-;_-@_-"/>
  </numFmts>
  <fonts count="41">
    <font>
      <sz val="10"/>
      <name val=".Vn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57" applyFont="1" applyAlignment="1">
      <alignment horizontal="center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 horizontal="center"/>
      <protection/>
    </xf>
    <xf numFmtId="0" fontId="6" fillId="0" borderId="0" xfId="57">
      <alignment/>
      <protection/>
    </xf>
    <xf numFmtId="0" fontId="6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/>
      <protection/>
    </xf>
    <xf numFmtId="0" fontId="21" fillId="0" borderId="10" xfId="57" applyFont="1" applyBorder="1" applyAlignment="1">
      <alignment horizontal="left" vertical="center"/>
      <protection/>
    </xf>
    <xf numFmtId="3" fontId="21" fillId="0" borderId="10" xfId="57" applyNumberFormat="1" applyFont="1" applyBorder="1" applyAlignment="1">
      <alignment horizontal="right" vertical="center"/>
      <protection/>
    </xf>
    <xf numFmtId="0" fontId="25" fillId="0" borderId="10" xfId="57" applyFont="1" applyBorder="1" applyAlignment="1">
      <alignment horizontal="left" vertical="center"/>
      <protection/>
    </xf>
    <xf numFmtId="0" fontId="26" fillId="0" borderId="10" xfId="57" applyFont="1" applyBorder="1">
      <alignment/>
      <protection/>
    </xf>
    <xf numFmtId="3" fontId="25" fillId="0" borderId="10" xfId="57" applyNumberFormat="1" applyFont="1" applyBorder="1" applyAlignment="1">
      <alignment horizontal="right" vertical="center"/>
      <protection/>
    </xf>
    <xf numFmtId="164" fontId="27" fillId="24" borderId="10" xfId="57" applyNumberFormat="1" applyFont="1" applyFill="1" applyBorder="1" applyAlignment="1">
      <alignment horizontal="center" vertical="center"/>
      <protection/>
    </xf>
    <xf numFmtId="0" fontId="21" fillId="0" borderId="10" xfId="57" applyFont="1" applyBorder="1">
      <alignment/>
      <protection/>
    </xf>
    <xf numFmtId="0" fontId="21" fillId="24" borderId="10" xfId="57" applyFont="1" applyFill="1" applyBorder="1">
      <alignment/>
      <protection/>
    </xf>
    <xf numFmtId="164" fontId="27" fillId="24" borderId="10" xfId="57" applyNumberFormat="1" applyFont="1" applyFill="1" applyBorder="1">
      <alignment/>
      <protection/>
    </xf>
    <xf numFmtId="0" fontId="28" fillId="0" borderId="11" xfId="57" applyFont="1" applyBorder="1" applyAlignment="1">
      <alignment horizontal="center"/>
      <protection/>
    </xf>
    <xf numFmtId="0" fontId="28" fillId="0" borderId="12" xfId="57" applyFont="1" applyBorder="1" applyAlignment="1">
      <alignment horizontal="center"/>
      <protection/>
    </xf>
    <xf numFmtId="164" fontId="29" fillId="0" borderId="10" xfId="57" applyNumberFormat="1" applyFont="1" applyBorder="1">
      <alignment/>
      <protection/>
    </xf>
    <xf numFmtId="0" fontId="22" fillId="0" borderId="0" xfId="57" applyFont="1">
      <alignment/>
      <protection/>
    </xf>
    <xf numFmtId="164" fontId="27" fillId="0" borderId="10" xfId="57" applyNumberFormat="1" applyFont="1" applyBorder="1">
      <alignment/>
      <protection/>
    </xf>
    <xf numFmtId="0" fontId="6" fillId="0" borderId="10" xfId="57" applyBorder="1">
      <alignment/>
      <protection/>
    </xf>
    <xf numFmtId="164" fontId="30" fillId="0" borderId="10" xfId="57" applyNumberFormat="1" applyFont="1" applyBorder="1">
      <alignment/>
      <protection/>
    </xf>
    <xf numFmtId="164" fontId="31" fillId="0" borderId="10" xfId="57" applyNumberFormat="1" applyFont="1" applyBorder="1">
      <alignment/>
      <protection/>
    </xf>
    <xf numFmtId="164" fontId="32" fillId="0" borderId="10" xfId="57" applyNumberFormat="1" applyFont="1" applyBorder="1">
      <alignment/>
      <protection/>
    </xf>
    <xf numFmtId="164" fontId="30" fillId="0" borderId="10" xfId="57" applyNumberFormat="1" applyFont="1" applyFill="1" applyBorder="1">
      <alignment/>
      <protection/>
    </xf>
    <xf numFmtId="0" fontId="28" fillId="0" borderId="10" xfId="57" applyFont="1" applyBorder="1" applyAlignment="1">
      <alignment horizontal="center"/>
      <protection/>
    </xf>
    <xf numFmtId="0" fontId="33" fillId="0" borderId="0" xfId="57" applyFont="1">
      <alignment/>
      <protection/>
    </xf>
    <xf numFmtId="0" fontId="22" fillId="0" borderId="10" xfId="57" applyFont="1" applyBorder="1" applyAlignment="1">
      <alignment horizontal="center"/>
      <protection/>
    </xf>
    <xf numFmtId="164" fontId="30" fillId="0" borderId="10" xfId="57" applyNumberFormat="1" applyFont="1" applyBorder="1">
      <alignment/>
      <protection/>
    </xf>
    <xf numFmtId="0" fontId="34" fillId="0" borderId="10" xfId="57" applyFont="1" applyBorder="1">
      <alignment/>
      <protection/>
    </xf>
    <xf numFmtId="0" fontId="28" fillId="0" borderId="10" xfId="57" applyFont="1" applyBorder="1">
      <alignment/>
      <protection/>
    </xf>
    <xf numFmtId="164" fontId="30" fillId="0" borderId="10" xfId="57" applyNumberFormat="1" applyFont="1" applyBorder="1" applyAlignment="1">
      <alignment vertical="center"/>
      <protection/>
    </xf>
    <xf numFmtId="164" fontId="27" fillId="0" borderId="10" xfId="57" applyNumberFormat="1" applyFont="1" applyBorder="1" applyAlignment="1">
      <alignment horizontal="left"/>
      <protection/>
    </xf>
    <xf numFmtId="164" fontId="31" fillId="0" borderId="10" xfId="42" applyNumberFormat="1" applyFont="1" applyBorder="1" applyAlignment="1">
      <alignment horizontal="left"/>
    </xf>
    <xf numFmtId="0" fontId="26" fillId="25" borderId="10" xfId="57" applyFont="1" applyFill="1" applyBorder="1">
      <alignment/>
      <protection/>
    </xf>
    <xf numFmtId="0" fontId="35" fillId="25" borderId="10" xfId="57" applyFont="1" applyFill="1" applyBorder="1" quotePrefix="1">
      <alignment/>
      <protection/>
    </xf>
    <xf numFmtId="164" fontId="27" fillId="25" borderId="10" xfId="42" applyNumberFormat="1" applyFont="1" applyFill="1" applyBorder="1" applyAlignment="1">
      <alignment/>
    </xf>
    <xf numFmtId="0" fontId="6" fillId="25" borderId="0" xfId="57" applyFill="1">
      <alignment/>
      <protection/>
    </xf>
    <xf numFmtId="0" fontId="36" fillId="24" borderId="10" xfId="57" applyFont="1" applyFill="1" applyBorder="1">
      <alignment/>
      <protection/>
    </xf>
    <xf numFmtId="164" fontId="37" fillId="24" borderId="10" xfId="42" applyNumberFormat="1" applyFont="1" applyFill="1" applyBorder="1" applyAlignment="1">
      <alignment/>
    </xf>
    <xf numFmtId="0" fontId="38" fillId="0" borderId="10" xfId="57" applyFont="1" applyBorder="1">
      <alignment/>
      <protection/>
    </xf>
    <xf numFmtId="164" fontId="39" fillId="0" borderId="10" xfId="42" applyNumberFormat="1" applyFont="1" applyBorder="1" applyAlignment="1">
      <alignment/>
    </xf>
    <xf numFmtId="164" fontId="27" fillId="0" borderId="10" xfId="42" applyNumberFormat="1" applyFont="1" applyBorder="1" applyAlignment="1">
      <alignment/>
    </xf>
    <xf numFmtId="164" fontId="31" fillId="0" borderId="10" xfId="42" applyNumberFormat="1" applyFont="1" applyBorder="1" applyAlignment="1">
      <alignment/>
    </xf>
    <xf numFmtId="0" fontId="25" fillId="0" borderId="10" xfId="57" applyFont="1" applyBorder="1">
      <alignment/>
      <protection/>
    </xf>
    <xf numFmtId="0" fontId="25" fillId="0" borderId="0" xfId="57" applyFont="1">
      <alignment/>
      <protection/>
    </xf>
    <xf numFmtId="0" fontId="21" fillId="0" borderId="10" xfId="57" applyFont="1" applyBorder="1" applyAlignment="1">
      <alignment horizontal="center"/>
      <protection/>
    </xf>
    <xf numFmtId="164" fontId="27" fillId="0" borderId="10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164" fontId="6" fillId="0" borderId="0" xfId="57" applyNumberFormat="1">
      <alignment/>
      <protection/>
    </xf>
    <xf numFmtId="0" fontId="40" fillId="0" borderId="0" xfId="57" applyFont="1" applyAlignment="1">
      <alignment horizontal="center"/>
      <protection/>
    </xf>
    <xf numFmtId="0" fontId="6" fillId="0" borderId="0" xfId="57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g khai quyet to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6.125" style="4" customWidth="1"/>
    <col min="2" max="2" width="49.875" style="4" customWidth="1"/>
    <col min="3" max="3" width="20.625" style="4" customWidth="1"/>
    <col min="4" max="4" width="20.375" style="5" customWidth="1"/>
    <col min="5" max="16384" width="9.125" style="4" customWidth="1"/>
  </cols>
  <sheetData>
    <row r="1" spans="1:4" s="2" customFormat="1" ht="15.75">
      <c r="A1" s="1" t="s">
        <v>0</v>
      </c>
      <c r="B1" s="1"/>
      <c r="C1" s="1"/>
      <c r="D1" s="1"/>
    </row>
    <row r="2" spans="1:4" s="2" customFormat="1" ht="15.75">
      <c r="A2" s="3" t="s">
        <v>1</v>
      </c>
      <c r="B2" s="1"/>
      <c r="C2" s="1"/>
      <c r="D2" s="1"/>
    </row>
    <row r="3" ht="12.75">
      <c r="A3" s="4" t="s">
        <v>2</v>
      </c>
    </row>
    <row r="4" ht="12.75">
      <c r="A4" s="4" t="s">
        <v>3</v>
      </c>
    </row>
    <row r="5" spans="1:4" s="2" customFormat="1" ht="20.25" customHeight="1">
      <c r="A5" s="6" t="s">
        <v>4</v>
      </c>
      <c r="B5" s="6"/>
      <c r="C5" s="6"/>
      <c r="D5" s="6"/>
    </row>
    <row r="6" spans="1:4" s="2" customFormat="1" ht="19.5" customHeight="1">
      <c r="A6" s="7" t="s">
        <v>5</v>
      </c>
      <c r="B6" s="7"/>
      <c r="C6" s="7"/>
      <c r="D6" s="7"/>
    </row>
    <row r="7" spans="1:4" s="2" customFormat="1" ht="19.5" customHeight="1">
      <c r="A7" s="7" t="s">
        <v>6</v>
      </c>
      <c r="B7" s="7"/>
      <c r="C7" s="7"/>
      <c r="D7" s="7"/>
    </row>
    <row r="10" spans="1:4" s="11" customFormat="1" ht="31.5">
      <c r="A10" s="8" t="s">
        <v>7</v>
      </c>
      <c r="B10" s="8" t="s">
        <v>8</v>
      </c>
      <c r="C10" s="9" t="s">
        <v>9</v>
      </c>
      <c r="D10" s="10" t="s">
        <v>10</v>
      </c>
    </row>
    <row r="11" spans="1:4" s="11" customFormat="1" ht="15.75">
      <c r="A11" s="8" t="s">
        <v>11</v>
      </c>
      <c r="B11" s="12" t="s">
        <v>12</v>
      </c>
      <c r="C11" s="13">
        <f>C12</f>
        <v>726701320</v>
      </c>
      <c r="D11" s="13">
        <f>D12</f>
        <v>726701320</v>
      </c>
    </row>
    <row r="12" spans="1:4" s="11" customFormat="1" ht="15.75">
      <c r="A12" s="8" t="s">
        <v>13</v>
      </c>
      <c r="B12" s="14" t="s">
        <v>12</v>
      </c>
      <c r="C12" s="13">
        <f>C13+C14</f>
        <v>726701320</v>
      </c>
      <c r="D12" s="13">
        <f>D13+D14</f>
        <v>726701320</v>
      </c>
    </row>
    <row r="13" spans="1:4" s="11" customFormat="1" ht="16.5">
      <c r="A13" s="8"/>
      <c r="B13" s="15" t="s">
        <v>14</v>
      </c>
      <c r="C13" s="13">
        <v>6860000</v>
      </c>
      <c r="D13" s="13">
        <f>C13</f>
        <v>6860000</v>
      </c>
    </row>
    <row r="14" spans="1:4" s="11" customFormat="1" ht="16.5">
      <c r="A14" s="8"/>
      <c r="B14" s="15" t="s">
        <v>15</v>
      </c>
      <c r="C14" s="13">
        <v>719841320</v>
      </c>
      <c r="D14" s="13">
        <f>C14</f>
        <v>719841320</v>
      </c>
    </row>
    <row r="15" spans="1:4" s="11" customFormat="1" ht="16.5">
      <c r="A15" s="8"/>
      <c r="B15" s="15" t="s">
        <v>16</v>
      </c>
      <c r="C15" s="13"/>
      <c r="D15" s="16"/>
    </row>
    <row r="16" spans="1:4" s="11" customFormat="1" ht="15.75">
      <c r="A16" s="8" t="s">
        <v>17</v>
      </c>
      <c r="B16" s="12" t="s">
        <v>18</v>
      </c>
      <c r="C16" s="13"/>
      <c r="D16" s="16"/>
    </row>
    <row r="17" spans="1:4" s="11" customFormat="1" ht="16.5">
      <c r="A17" s="8"/>
      <c r="B17" s="15" t="s">
        <v>14</v>
      </c>
      <c r="C17" s="13"/>
      <c r="D17" s="16"/>
    </row>
    <row r="18" spans="1:4" s="11" customFormat="1" ht="16.5">
      <c r="A18" s="8"/>
      <c r="B18" s="15" t="s">
        <v>15</v>
      </c>
      <c r="C18" s="13"/>
      <c r="D18" s="16"/>
    </row>
    <row r="19" spans="1:4" s="11" customFormat="1" ht="16.5">
      <c r="A19" s="8"/>
      <c r="B19" s="15" t="s">
        <v>16</v>
      </c>
      <c r="C19" s="13"/>
      <c r="D19" s="16"/>
    </row>
    <row r="20" spans="1:4" s="11" customFormat="1" ht="15.75">
      <c r="A20" s="8" t="s">
        <v>19</v>
      </c>
      <c r="B20" s="12" t="s">
        <v>20</v>
      </c>
      <c r="C20" s="13"/>
      <c r="D20" s="16"/>
    </row>
    <row r="21" spans="1:4" s="11" customFormat="1" ht="16.5" hidden="1">
      <c r="A21" s="8"/>
      <c r="B21" s="15" t="s">
        <v>14</v>
      </c>
      <c r="C21" s="13"/>
      <c r="D21" s="16"/>
    </row>
    <row r="22" spans="1:4" s="11" customFormat="1" ht="16.5" hidden="1">
      <c r="A22" s="8"/>
      <c r="B22" s="15" t="s">
        <v>15</v>
      </c>
      <c r="C22" s="13"/>
      <c r="D22" s="16"/>
    </row>
    <row r="23" spans="1:4" s="11" customFormat="1" ht="16.5" hidden="1">
      <c r="A23" s="8"/>
      <c r="B23" s="15" t="s">
        <v>16</v>
      </c>
      <c r="C23" s="13"/>
      <c r="D23" s="16"/>
    </row>
    <row r="24" spans="1:4" s="11" customFormat="1" ht="15.75">
      <c r="A24" s="8" t="s">
        <v>21</v>
      </c>
      <c r="B24" s="12" t="s">
        <v>22</v>
      </c>
      <c r="C24" s="17">
        <f>C25+C93</f>
        <v>5837791881</v>
      </c>
      <c r="D24" s="17">
        <f>D25+D93</f>
        <v>5836994623</v>
      </c>
    </row>
    <row r="25" spans="1:4" s="2" customFormat="1" ht="15.75">
      <c r="A25" s="18"/>
      <c r="B25" s="19" t="s">
        <v>23</v>
      </c>
      <c r="C25" s="20">
        <f>C26+C53+C89</f>
        <v>5509651881</v>
      </c>
      <c r="D25" s="20">
        <f>D26+D53+D89</f>
        <v>5508854623</v>
      </c>
    </row>
    <row r="26" spans="1:4" s="24" customFormat="1" ht="15.75">
      <c r="A26" s="21" t="s">
        <v>24</v>
      </c>
      <c r="B26" s="22"/>
      <c r="C26" s="23">
        <f>C27+C31+C42+C45+C50</f>
        <v>5302717348</v>
      </c>
      <c r="D26" s="23">
        <f>D27+D31+D42+D45+D50</f>
        <v>5302690090</v>
      </c>
    </row>
    <row r="27" spans="1:4" s="2" customFormat="1" ht="15.75">
      <c r="A27" s="18"/>
      <c r="B27" s="18" t="s">
        <v>25</v>
      </c>
      <c r="C27" s="25">
        <f>SUM(C28:C30)</f>
        <v>2869699361</v>
      </c>
      <c r="D27" s="25">
        <f>SUM(D28:D30)</f>
        <v>2869672103</v>
      </c>
    </row>
    <row r="28" spans="1:4" ht="15">
      <c r="A28" s="26"/>
      <c r="B28" s="26" t="s">
        <v>26</v>
      </c>
      <c r="C28" s="27">
        <v>1908800754</v>
      </c>
      <c r="D28" s="28">
        <f>C28-7</f>
        <v>1908800747</v>
      </c>
    </row>
    <row r="29" spans="1:4" ht="15">
      <c r="A29" s="26"/>
      <c r="B29" s="26" t="s">
        <v>27</v>
      </c>
      <c r="C29" s="27">
        <v>541504522</v>
      </c>
      <c r="D29" s="28">
        <f>C29-27251</f>
        <v>541477271</v>
      </c>
    </row>
    <row r="30" spans="1:4" ht="15">
      <c r="A30" s="26"/>
      <c r="B30" s="26" t="s">
        <v>28</v>
      </c>
      <c r="C30" s="27">
        <v>419394085</v>
      </c>
      <c r="D30" s="28">
        <f>C30</f>
        <v>419394085</v>
      </c>
    </row>
    <row r="31" spans="1:4" s="2" customFormat="1" ht="15.75">
      <c r="A31" s="18"/>
      <c r="B31" s="18" t="s">
        <v>29</v>
      </c>
      <c r="C31" s="25">
        <f>SUM(C32:C41)</f>
        <v>1391859268</v>
      </c>
      <c r="D31" s="25">
        <f>SUM(D32:D41)</f>
        <v>1391859268</v>
      </c>
    </row>
    <row r="32" spans="1:4" ht="15">
      <c r="A32" s="26"/>
      <c r="B32" s="26" t="s">
        <v>30</v>
      </c>
      <c r="C32" s="27">
        <v>51965001</v>
      </c>
      <c r="D32" s="28">
        <f>C32</f>
        <v>51965001</v>
      </c>
    </row>
    <row r="33" spans="1:4" ht="15">
      <c r="A33" s="26"/>
      <c r="B33" s="26" t="s">
        <v>31</v>
      </c>
      <c r="C33" s="27">
        <v>94485000</v>
      </c>
      <c r="D33" s="28">
        <f>C33</f>
        <v>94485000</v>
      </c>
    </row>
    <row r="34" spans="1:4" ht="15">
      <c r="A34" s="26"/>
      <c r="B34" s="26" t="s">
        <v>32</v>
      </c>
      <c r="C34" s="27">
        <v>89063210</v>
      </c>
      <c r="D34" s="28">
        <f>C34</f>
        <v>89063210</v>
      </c>
    </row>
    <row r="35" spans="1:4" ht="15" hidden="1">
      <c r="A35" s="26"/>
      <c r="B35" s="26" t="s">
        <v>32</v>
      </c>
      <c r="C35" s="27"/>
      <c r="D35" s="28">
        <f>C35</f>
        <v>0</v>
      </c>
    </row>
    <row r="36" spans="1:4" ht="15">
      <c r="A36" s="26"/>
      <c r="B36" s="26" t="s">
        <v>33</v>
      </c>
      <c r="C36" s="27">
        <v>2640000</v>
      </c>
      <c r="D36" s="28">
        <f>C36</f>
        <v>2640000</v>
      </c>
    </row>
    <row r="37" spans="1:4" ht="15">
      <c r="A37" s="26"/>
      <c r="B37" s="26" t="s">
        <v>34</v>
      </c>
      <c r="C37" s="27">
        <v>838869628</v>
      </c>
      <c r="D37" s="28">
        <v>838869628</v>
      </c>
    </row>
    <row r="38" spans="1:4" ht="15">
      <c r="A38" s="26"/>
      <c r="B38" s="26" t="s">
        <v>35</v>
      </c>
      <c r="C38" s="27">
        <v>20557000</v>
      </c>
      <c r="D38" s="28">
        <f>C38</f>
        <v>20557000</v>
      </c>
    </row>
    <row r="39" spans="1:4" ht="15" hidden="1">
      <c r="A39" s="26"/>
      <c r="B39" s="26" t="s">
        <v>35</v>
      </c>
      <c r="C39" s="25"/>
      <c r="D39" s="28">
        <f>C39</f>
        <v>0</v>
      </c>
    </row>
    <row r="40" spans="1:4" ht="15" hidden="1">
      <c r="A40" s="26"/>
      <c r="B40" s="26" t="s">
        <v>35</v>
      </c>
      <c r="C40" s="27"/>
      <c r="D40" s="28">
        <f>C40</f>
        <v>0</v>
      </c>
    </row>
    <row r="41" spans="1:4" ht="15">
      <c r="A41" s="26"/>
      <c r="B41" s="26" t="s">
        <v>36</v>
      </c>
      <c r="C41" s="27">
        <v>294279429</v>
      </c>
      <c r="D41" s="28">
        <f>C41</f>
        <v>294279429</v>
      </c>
    </row>
    <row r="42" spans="1:4" ht="15.75">
      <c r="A42" s="26"/>
      <c r="B42" s="18" t="s">
        <v>37</v>
      </c>
      <c r="C42" s="29">
        <f>SUM(C43:C44)</f>
        <v>3711000</v>
      </c>
      <c r="D42" s="29">
        <f>SUM(D43:D44)</f>
        <v>3711000</v>
      </c>
    </row>
    <row r="43" spans="1:4" ht="15" hidden="1">
      <c r="A43" s="26"/>
      <c r="B43" s="26" t="s">
        <v>38</v>
      </c>
      <c r="C43" s="27">
        <v>0</v>
      </c>
      <c r="D43" s="28">
        <v>0</v>
      </c>
    </row>
    <row r="44" spans="1:4" ht="15">
      <c r="A44" s="26"/>
      <c r="B44" s="26" t="s">
        <v>39</v>
      </c>
      <c r="C44" s="27">
        <v>3711000</v>
      </c>
      <c r="D44" s="28">
        <f>C44</f>
        <v>3711000</v>
      </c>
    </row>
    <row r="45" spans="1:4" s="2" customFormat="1" ht="15.75">
      <c r="A45" s="18"/>
      <c r="B45" s="18" t="s">
        <v>40</v>
      </c>
      <c r="C45" s="25">
        <f>SUM(C46:C49)</f>
        <v>740373219</v>
      </c>
      <c r="D45" s="25">
        <f>SUM(D46:D49)</f>
        <v>740373219</v>
      </c>
    </row>
    <row r="46" spans="1:4" ht="15">
      <c r="A46" s="26"/>
      <c r="B46" s="26" t="s">
        <v>41</v>
      </c>
      <c r="C46" s="27">
        <v>547855081</v>
      </c>
      <c r="D46" s="28">
        <f>C46</f>
        <v>547855081</v>
      </c>
    </row>
    <row r="47" spans="1:4" ht="15">
      <c r="A47" s="26"/>
      <c r="B47" s="26" t="s">
        <v>42</v>
      </c>
      <c r="C47" s="27">
        <v>96680412</v>
      </c>
      <c r="D47" s="28">
        <f>C47</f>
        <v>96680412</v>
      </c>
    </row>
    <row r="48" spans="1:4" ht="15">
      <c r="A48" s="26"/>
      <c r="B48" s="26" t="s">
        <v>43</v>
      </c>
      <c r="C48" s="27">
        <v>59257663</v>
      </c>
      <c r="D48" s="28">
        <f>C48</f>
        <v>59257663</v>
      </c>
    </row>
    <row r="49" spans="1:4" ht="15">
      <c r="A49" s="26"/>
      <c r="B49" s="26" t="s">
        <v>44</v>
      </c>
      <c r="C49" s="27">
        <v>36580063</v>
      </c>
      <c r="D49" s="28">
        <f>C49</f>
        <v>36580063</v>
      </c>
    </row>
    <row r="50" spans="1:4" ht="15.75">
      <c r="A50" s="26"/>
      <c r="B50" s="18" t="s">
        <v>45</v>
      </c>
      <c r="C50" s="25">
        <f>SUM(C51:C52)</f>
        <v>297074500</v>
      </c>
      <c r="D50" s="25">
        <f>SUM(D51:D52)</f>
        <v>297074500</v>
      </c>
    </row>
    <row r="51" spans="1:4" ht="15">
      <c r="A51" s="26"/>
      <c r="B51" s="26" t="s">
        <v>46</v>
      </c>
      <c r="C51" s="30">
        <v>146800000</v>
      </c>
      <c r="D51" s="28">
        <f>C51</f>
        <v>146800000</v>
      </c>
    </row>
    <row r="52" spans="1:4" ht="15">
      <c r="A52" s="26"/>
      <c r="B52" s="26" t="s">
        <v>47</v>
      </c>
      <c r="C52" s="27">
        <v>150274500</v>
      </c>
      <c r="D52" s="28">
        <f>C52</f>
        <v>150274500</v>
      </c>
    </row>
    <row r="53" spans="1:4" s="32" customFormat="1" ht="15.75">
      <c r="A53" s="31" t="s">
        <v>48</v>
      </c>
      <c r="B53" s="31"/>
      <c r="C53" s="23">
        <f>C54+C58+C63+C67+C70+C78+C80+C84</f>
        <v>176654533</v>
      </c>
      <c r="D53" s="23">
        <f>D54+D58+D63+D70+D78+D80+D84+D67</f>
        <v>175884533</v>
      </c>
    </row>
    <row r="54" spans="1:4" ht="15.75">
      <c r="A54" s="33"/>
      <c r="B54" s="18" t="s">
        <v>49</v>
      </c>
      <c r="C54" s="25">
        <f>SUM(C55:C57)</f>
        <v>38787686</v>
      </c>
      <c r="D54" s="25">
        <f>SUM(D55:D57)</f>
        <v>38787686</v>
      </c>
    </row>
    <row r="55" spans="1:4" ht="15.75">
      <c r="A55" s="33"/>
      <c r="B55" s="26" t="s">
        <v>50</v>
      </c>
      <c r="C55" s="27">
        <v>27877486</v>
      </c>
      <c r="D55" s="28">
        <f>C55</f>
        <v>27877486</v>
      </c>
    </row>
    <row r="56" spans="1:4" ht="15.75">
      <c r="A56" s="33"/>
      <c r="B56" s="26" t="s">
        <v>51</v>
      </c>
      <c r="C56" s="27">
        <v>9110200</v>
      </c>
      <c r="D56" s="28">
        <f>C56</f>
        <v>9110200</v>
      </c>
    </row>
    <row r="57" spans="1:4" ht="15.75">
      <c r="A57" s="33"/>
      <c r="B57" s="26" t="s">
        <v>52</v>
      </c>
      <c r="C57" s="27">
        <v>1800000</v>
      </c>
      <c r="D57" s="28">
        <f>C57</f>
        <v>1800000</v>
      </c>
    </row>
    <row r="58" spans="1:4" s="2" customFormat="1" ht="15.75">
      <c r="A58" s="18"/>
      <c r="B58" s="18" t="s">
        <v>53</v>
      </c>
      <c r="C58" s="25">
        <f>SUM(C59:C62)</f>
        <v>24255000</v>
      </c>
      <c r="D58" s="25">
        <f>SUM(D59:D62)</f>
        <v>24255000</v>
      </c>
    </row>
    <row r="59" spans="1:4" ht="15">
      <c r="A59" s="26"/>
      <c r="B59" s="26" t="s">
        <v>54</v>
      </c>
      <c r="C59" s="27">
        <v>8995000</v>
      </c>
      <c r="D59" s="28">
        <f>C59</f>
        <v>8995000</v>
      </c>
    </row>
    <row r="60" spans="1:4" ht="15">
      <c r="A60" s="26"/>
      <c r="B60" s="26" t="s">
        <v>55</v>
      </c>
      <c r="C60" s="27">
        <v>12490000</v>
      </c>
      <c r="D60" s="28">
        <f>C60</f>
        <v>12490000</v>
      </c>
    </row>
    <row r="61" spans="1:4" ht="15" hidden="1">
      <c r="A61" s="26"/>
      <c r="B61" s="26" t="s">
        <v>55</v>
      </c>
      <c r="C61" s="27"/>
      <c r="D61" s="28">
        <f>C61</f>
        <v>0</v>
      </c>
    </row>
    <row r="62" spans="1:4" ht="15">
      <c r="A62" s="26"/>
      <c r="B62" s="26" t="s">
        <v>56</v>
      </c>
      <c r="C62" s="27">
        <v>2770000</v>
      </c>
      <c r="D62" s="28">
        <f>C62</f>
        <v>2770000</v>
      </c>
    </row>
    <row r="63" spans="1:4" s="2" customFormat="1" ht="15.75">
      <c r="A63" s="18"/>
      <c r="B63" s="18" t="s">
        <v>57</v>
      </c>
      <c r="C63" s="25">
        <f>SUM(C64:C66)</f>
        <v>13890847</v>
      </c>
      <c r="D63" s="25">
        <f>SUM(D64:D66)</f>
        <v>13890847</v>
      </c>
    </row>
    <row r="64" spans="1:4" ht="15">
      <c r="A64" s="26"/>
      <c r="B64" s="26" t="s">
        <v>58</v>
      </c>
      <c r="C64" s="27">
        <v>3895647</v>
      </c>
      <c r="D64" s="28">
        <f>C64</f>
        <v>3895647</v>
      </c>
    </row>
    <row r="65" spans="1:4" ht="15">
      <c r="A65" s="26"/>
      <c r="B65" s="26" t="s">
        <v>59</v>
      </c>
      <c r="C65" s="27">
        <v>9049200</v>
      </c>
      <c r="D65" s="28">
        <f>C65</f>
        <v>9049200</v>
      </c>
    </row>
    <row r="66" spans="1:4" ht="15">
      <c r="A66" s="26"/>
      <c r="B66" s="26" t="s">
        <v>60</v>
      </c>
      <c r="C66" s="27">
        <v>946000</v>
      </c>
      <c r="D66" s="28">
        <f>C66</f>
        <v>946000</v>
      </c>
    </row>
    <row r="67" spans="1:4" ht="15.75">
      <c r="A67" s="26"/>
      <c r="B67" s="18" t="s">
        <v>61</v>
      </c>
      <c r="C67" s="29">
        <f>C68+C69</f>
        <v>1140000</v>
      </c>
      <c r="D67" s="29">
        <f>D68+D69</f>
        <v>1140000</v>
      </c>
    </row>
    <row r="68" spans="1:4" ht="14.25">
      <c r="A68" s="26"/>
      <c r="B68" s="26" t="s">
        <v>62</v>
      </c>
      <c r="C68" s="27">
        <v>400000</v>
      </c>
      <c r="D68" s="27">
        <v>400000</v>
      </c>
    </row>
    <row r="69" spans="1:4" ht="14.25">
      <c r="A69" s="26"/>
      <c r="B69" s="26" t="s">
        <v>63</v>
      </c>
      <c r="C69" s="27">
        <v>740000</v>
      </c>
      <c r="D69" s="27">
        <f>C69</f>
        <v>740000</v>
      </c>
    </row>
    <row r="70" spans="1:4" s="2" customFormat="1" ht="15.75" customHeight="1">
      <c r="A70" s="18"/>
      <c r="B70" s="18" t="s">
        <v>64</v>
      </c>
      <c r="C70" s="25">
        <f>SUM(C71:C75)</f>
        <v>41586000</v>
      </c>
      <c r="D70" s="25">
        <f>SUM(D71:D75)</f>
        <v>40816000</v>
      </c>
    </row>
    <row r="71" spans="1:4" ht="15">
      <c r="A71" s="26"/>
      <c r="B71" s="26" t="s">
        <v>65</v>
      </c>
      <c r="C71" s="27">
        <v>5786000</v>
      </c>
      <c r="D71" s="28">
        <f>C71-210000</f>
        <v>5576000</v>
      </c>
    </row>
    <row r="72" spans="1:4" ht="15">
      <c r="A72" s="26"/>
      <c r="B72" s="26" t="s">
        <v>66</v>
      </c>
      <c r="C72" s="27">
        <v>18800000</v>
      </c>
      <c r="D72" s="28">
        <f>C72-560000</f>
        <v>18240000</v>
      </c>
    </row>
    <row r="73" spans="1:4" ht="15" hidden="1">
      <c r="A73" s="26"/>
      <c r="B73" s="26" t="s">
        <v>66</v>
      </c>
      <c r="C73" s="27"/>
      <c r="D73" s="28">
        <f>C73</f>
        <v>0</v>
      </c>
    </row>
    <row r="74" spans="1:4" ht="15">
      <c r="A74" s="26"/>
      <c r="B74" s="26" t="s">
        <v>67</v>
      </c>
      <c r="C74" s="27">
        <v>3200000</v>
      </c>
      <c r="D74" s="28">
        <f>C74</f>
        <v>3200000</v>
      </c>
    </row>
    <row r="75" spans="1:4" ht="15">
      <c r="A75" s="26"/>
      <c r="B75" s="26" t="s">
        <v>68</v>
      </c>
      <c r="C75" s="27">
        <v>13800000</v>
      </c>
      <c r="D75" s="28">
        <f>C75</f>
        <v>13800000</v>
      </c>
    </row>
    <row r="76" spans="1:4" ht="15.75" hidden="1">
      <c r="A76" s="26"/>
      <c r="B76" s="18" t="s">
        <v>69</v>
      </c>
      <c r="C76" s="25"/>
      <c r="D76" s="28">
        <f>C76</f>
        <v>0</v>
      </c>
    </row>
    <row r="77" spans="1:4" ht="15" hidden="1">
      <c r="A77" s="26"/>
      <c r="B77" s="26" t="s">
        <v>70</v>
      </c>
      <c r="C77" s="27"/>
      <c r="D77" s="28">
        <f>C77</f>
        <v>0</v>
      </c>
    </row>
    <row r="78" spans="1:4" ht="15.75">
      <c r="A78" s="26"/>
      <c r="B78" s="18" t="s">
        <v>71</v>
      </c>
      <c r="C78" s="29">
        <f>C79</f>
        <v>4800000</v>
      </c>
      <c r="D78" s="29">
        <f>D79</f>
        <v>4800000</v>
      </c>
    </row>
    <row r="79" spans="1:4" ht="15">
      <c r="A79" s="26"/>
      <c r="B79" s="26" t="s">
        <v>72</v>
      </c>
      <c r="C79" s="27">
        <v>4800000</v>
      </c>
      <c r="D79" s="28">
        <f>C79</f>
        <v>4800000</v>
      </c>
    </row>
    <row r="80" spans="1:4" ht="15.75">
      <c r="A80" s="26"/>
      <c r="B80" s="18" t="s">
        <v>69</v>
      </c>
      <c r="C80" s="29">
        <f>SUM(C81:C83)</f>
        <v>20370000</v>
      </c>
      <c r="D80" s="29">
        <f>SUM(D81:D83)</f>
        <v>20370000</v>
      </c>
    </row>
    <row r="81" spans="1:4" ht="15">
      <c r="A81" s="26"/>
      <c r="B81" s="26" t="s">
        <v>73</v>
      </c>
      <c r="C81" s="27">
        <v>3890000</v>
      </c>
      <c r="D81" s="28">
        <f>C81</f>
        <v>3890000</v>
      </c>
    </row>
    <row r="82" spans="1:4" ht="14.25">
      <c r="A82" s="26"/>
      <c r="B82" s="26" t="s">
        <v>74</v>
      </c>
      <c r="C82" s="34">
        <v>6930000</v>
      </c>
      <c r="D82" s="34">
        <f>C82</f>
        <v>6930000</v>
      </c>
    </row>
    <row r="83" spans="1:4" ht="15">
      <c r="A83" s="26"/>
      <c r="B83" s="26" t="s">
        <v>75</v>
      </c>
      <c r="C83" s="27">
        <v>9550000</v>
      </c>
      <c r="D83" s="28">
        <f>C83</f>
        <v>9550000</v>
      </c>
    </row>
    <row r="84" spans="1:4" ht="15.75">
      <c r="A84" s="26"/>
      <c r="B84" s="18" t="s">
        <v>76</v>
      </c>
      <c r="C84" s="25">
        <f>SUM(C85:C88)</f>
        <v>31825000</v>
      </c>
      <c r="D84" s="25">
        <f>SUM(D85:D88)</f>
        <v>31825000</v>
      </c>
    </row>
    <row r="85" spans="1:4" ht="15">
      <c r="A85" s="26"/>
      <c r="B85" s="26" t="s">
        <v>77</v>
      </c>
      <c r="C85" s="27">
        <v>5540000</v>
      </c>
      <c r="D85" s="28">
        <f>C85</f>
        <v>5540000</v>
      </c>
    </row>
    <row r="86" spans="1:4" ht="15">
      <c r="A86" s="26"/>
      <c r="B86" s="26" t="s">
        <v>78</v>
      </c>
      <c r="C86" s="27">
        <v>3960000</v>
      </c>
      <c r="D86" s="28">
        <f>C86</f>
        <v>3960000</v>
      </c>
    </row>
    <row r="87" spans="1:4" ht="15">
      <c r="A87" s="26"/>
      <c r="B87" s="26" t="s">
        <v>79</v>
      </c>
      <c r="C87" s="27">
        <v>2145000</v>
      </c>
      <c r="D87" s="28">
        <f>C87</f>
        <v>2145000</v>
      </c>
    </row>
    <row r="88" spans="1:4" ht="15">
      <c r="A88" s="26"/>
      <c r="B88" s="26" t="s">
        <v>80</v>
      </c>
      <c r="C88" s="27">
        <v>20180000</v>
      </c>
      <c r="D88" s="28">
        <f>C88</f>
        <v>20180000</v>
      </c>
    </row>
    <row r="89" spans="1:4" s="32" customFormat="1" ht="15.75">
      <c r="A89" s="35"/>
      <c r="B89" s="36" t="s">
        <v>81</v>
      </c>
      <c r="C89" s="23">
        <f>C90</f>
        <v>30280000</v>
      </c>
      <c r="D89" s="23">
        <f>D90</f>
        <v>30280000</v>
      </c>
    </row>
    <row r="90" spans="1:4" ht="15.75">
      <c r="A90" s="26"/>
      <c r="B90" s="18" t="s">
        <v>82</v>
      </c>
      <c r="C90" s="25">
        <f>SUM(C91:C92)</f>
        <v>30280000</v>
      </c>
      <c r="D90" s="25">
        <f>SUM(D91:D92)</f>
        <v>30280000</v>
      </c>
    </row>
    <row r="91" spans="1:4" ht="18" customHeight="1">
      <c r="A91" s="26"/>
      <c r="B91" s="26" t="s">
        <v>83</v>
      </c>
      <c r="C91" s="27">
        <v>15480000</v>
      </c>
      <c r="D91" s="28">
        <f>C91</f>
        <v>15480000</v>
      </c>
    </row>
    <row r="92" spans="1:4" ht="18" customHeight="1">
      <c r="A92" s="26"/>
      <c r="B92" s="26" t="s">
        <v>84</v>
      </c>
      <c r="C92" s="37">
        <v>14800000</v>
      </c>
      <c r="D92" s="28">
        <f>C92</f>
        <v>14800000</v>
      </c>
    </row>
    <row r="93" spans="1:4" s="2" customFormat="1" ht="15.75">
      <c r="A93" s="18"/>
      <c r="B93" s="19" t="s">
        <v>85</v>
      </c>
      <c r="C93" s="20">
        <f>C94+C96+C98+C100+C103</f>
        <v>328140000</v>
      </c>
      <c r="D93" s="20">
        <f>D94+D96+D98+D100+D103</f>
        <v>328140000</v>
      </c>
    </row>
    <row r="94" spans="1:4" s="2" customFormat="1" ht="15.75">
      <c r="A94" s="18"/>
      <c r="B94" s="18" t="s">
        <v>45</v>
      </c>
      <c r="C94" s="38">
        <f>C95</f>
        <v>6600000</v>
      </c>
      <c r="D94" s="38">
        <f>D95</f>
        <v>6600000</v>
      </c>
    </row>
    <row r="95" spans="1:4" s="2" customFormat="1" ht="15.75">
      <c r="A95" s="18"/>
      <c r="B95" s="26" t="s">
        <v>86</v>
      </c>
      <c r="C95" s="39">
        <v>6600000</v>
      </c>
      <c r="D95" s="28">
        <f>C95</f>
        <v>6600000</v>
      </c>
    </row>
    <row r="96" spans="1:4" s="2" customFormat="1" ht="15.75">
      <c r="A96" s="18"/>
      <c r="B96" s="18" t="s">
        <v>71</v>
      </c>
      <c r="C96" s="25">
        <f>C97</f>
        <v>32690000</v>
      </c>
      <c r="D96" s="25">
        <f>D97</f>
        <v>32690000</v>
      </c>
    </row>
    <row r="97" spans="1:4" s="2" customFormat="1" ht="15.75">
      <c r="A97" s="18"/>
      <c r="B97" s="26" t="s">
        <v>87</v>
      </c>
      <c r="C97" s="28">
        <v>32690000</v>
      </c>
      <c r="D97" s="28">
        <f>C97</f>
        <v>32690000</v>
      </c>
    </row>
    <row r="98" spans="1:4" s="2" customFormat="1" ht="15.75">
      <c r="A98" s="18"/>
      <c r="B98" s="18" t="s">
        <v>76</v>
      </c>
      <c r="C98" s="25">
        <f>C99</f>
        <v>15090000</v>
      </c>
      <c r="D98" s="25">
        <f>D99</f>
        <v>15090000</v>
      </c>
    </row>
    <row r="99" spans="1:4" s="2" customFormat="1" ht="15.75">
      <c r="A99" s="18"/>
      <c r="B99" s="26" t="s">
        <v>88</v>
      </c>
      <c r="C99" s="28">
        <v>15090000</v>
      </c>
      <c r="D99" s="28">
        <f>C99</f>
        <v>15090000</v>
      </c>
    </row>
    <row r="100" spans="1:4" s="2" customFormat="1" ht="15.75">
      <c r="A100" s="18"/>
      <c r="B100" s="18" t="s">
        <v>82</v>
      </c>
      <c r="C100" s="25">
        <f>C101+C102</f>
        <v>225360000</v>
      </c>
      <c r="D100" s="25">
        <f>D101+D102</f>
        <v>225360000</v>
      </c>
    </row>
    <row r="101" spans="1:4" s="2" customFormat="1" ht="15.75">
      <c r="A101" s="18"/>
      <c r="B101" s="26" t="s">
        <v>89</v>
      </c>
      <c r="C101" s="27">
        <v>152360000</v>
      </c>
      <c r="D101" s="28">
        <f>C101</f>
        <v>152360000</v>
      </c>
    </row>
    <row r="102" spans="1:4" s="2" customFormat="1" ht="15.75">
      <c r="A102" s="18"/>
      <c r="B102" s="26" t="s">
        <v>90</v>
      </c>
      <c r="C102" s="27">
        <v>73000000</v>
      </c>
      <c r="D102" s="28">
        <f>C102</f>
        <v>73000000</v>
      </c>
    </row>
    <row r="103" spans="1:4" s="2" customFormat="1" ht="15.75">
      <c r="A103" s="18"/>
      <c r="B103" s="18" t="s">
        <v>82</v>
      </c>
      <c r="C103" s="25">
        <f>C104+C105</f>
        <v>48400000</v>
      </c>
      <c r="D103" s="25">
        <f>D104+D105</f>
        <v>48400000</v>
      </c>
    </row>
    <row r="104" spans="1:4" s="2" customFormat="1" ht="15.75">
      <c r="A104" s="18"/>
      <c r="B104" s="26" t="s">
        <v>91</v>
      </c>
      <c r="C104" s="27">
        <v>18590000</v>
      </c>
      <c r="D104" s="28">
        <f>C104</f>
        <v>18590000</v>
      </c>
    </row>
    <row r="105" spans="1:4" ht="15">
      <c r="A105" s="26"/>
      <c r="B105" s="26" t="s">
        <v>92</v>
      </c>
      <c r="C105" s="27">
        <v>29810000</v>
      </c>
      <c r="D105" s="28">
        <f>C105</f>
        <v>29810000</v>
      </c>
    </row>
    <row r="106" spans="1:4" s="43" customFormat="1" ht="16.5">
      <c r="A106" s="40"/>
      <c r="B106" s="41" t="s">
        <v>93</v>
      </c>
      <c r="C106" s="42"/>
      <c r="D106" s="28">
        <f>C106</f>
        <v>0</v>
      </c>
    </row>
    <row r="107" spans="1:4" ht="16.5">
      <c r="A107" s="15"/>
      <c r="B107" s="44" t="s">
        <v>94</v>
      </c>
      <c r="C107" s="45">
        <f>C108+C114+C122</f>
        <v>6860000</v>
      </c>
      <c r="D107" s="45">
        <f>D112+D109+D114+D120+D123</f>
        <v>6860000</v>
      </c>
    </row>
    <row r="108" spans="1:4" ht="16.5">
      <c r="A108" s="15"/>
      <c r="B108" s="46" t="s">
        <v>95</v>
      </c>
      <c r="C108" s="47">
        <f>C109</f>
        <v>2774000</v>
      </c>
      <c r="D108" s="47">
        <f>D109</f>
        <v>2774000</v>
      </c>
    </row>
    <row r="109" spans="1:4" ht="16.5">
      <c r="A109" s="15"/>
      <c r="B109" s="18" t="s">
        <v>29</v>
      </c>
      <c r="C109" s="48">
        <f>C110</f>
        <v>2774000</v>
      </c>
      <c r="D109" s="48">
        <f>D110</f>
        <v>2774000</v>
      </c>
    </row>
    <row r="110" spans="1:4" ht="16.5">
      <c r="A110" s="15"/>
      <c r="B110" s="26" t="s">
        <v>34</v>
      </c>
      <c r="C110" s="49">
        <v>2774000</v>
      </c>
      <c r="D110" s="49">
        <f>C110</f>
        <v>2774000</v>
      </c>
    </row>
    <row r="111" spans="1:4" ht="16.5">
      <c r="A111" s="15"/>
      <c r="B111" s="46" t="s">
        <v>96</v>
      </c>
      <c r="C111" s="47">
        <f>C112+C114+C120</f>
        <v>3773000</v>
      </c>
      <c r="D111" s="47">
        <f>D112+D114+D120</f>
        <v>3773000</v>
      </c>
    </row>
    <row r="112" spans="1:4" ht="16.5">
      <c r="A112" s="15"/>
      <c r="B112" s="18" t="s">
        <v>97</v>
      </c>
      <c r="C112" s="48">
        <f>C113</f>
        <v>0</v>
      </c>
      <c r="D112" s="48">
        <f>D113</f>
        <v>0</v>
      </c>
    </row>
    <row r="113" spans="1:4" ht="16.5">
      <c r="A113" s="15"/>
      <c r="B113" s="50" t="s">
        <v>98</v>
      </c>
      <c r="C113" s="49"/>
      <c r="D113" s="49"/>
    </row>
    <row r="114" spans="1:4" ht="16.5">
      <c r="A114" s="15"/>
      <c r="B114" s="18" t="s">
        <v>99</v>
      </c>
      <c r="C114" s="48">
        <f>C115+C116</f>
        <v>3773000</v>
      </c>
      <c r="D114" s="48">
        <f>D115+D116</f>
        <v>3773000</v>
      </c>
    </row>
    <row r="115" spans="1:4" s="51" customFormat="1" ht="16.5">
      <c r="A115" s="15"/>
      <c r="B115" s="50" t="s">
        <v>100</v>
      </c>
      <c r="C115" s="49"/>
      <c r="D115" s="49"/>
    </row>
    <row r="116" spans="1:4" ht="16.5">
      <c r="A116" s="15"/>
      <c r="B116" s="50" t="s">
        <v>101</v>
      </c>
      <c r="C116" s="49">
        <v>3773000</v>
      </c>
      <c r="D116" s="49">
        <f>C116</f>
        <v>3773000</v>
      </c>
    </row>
    <row r="117" spans="1:4" ht="16.5">
      <c r="A117" s="15"/>
      <c r="B117" s="18" t="s">
        <v>102</v>
      </c>
      <c r="C117" s="48"/>
      <c r="D117" s="48"/>
    </row>
    <row r="118" spans="1:4" ht="16.5" hidden="1">
      <c r="A118" s="15"/>
      <c r="B118" s="50" t="s">
        <v>103</v>
      </c>
      <c r="C118" s="49"/>
      <c r="D118" s="49"/>
    </row>
    <row r="119" spans="1:4" ht="16.5">
      <c r="A119" s="15"/>
      <c r="B119" s="50" t="s">
        <v>104</v>
      </c>
      <c r="C119" s="49"/>
      <c r="D119" s="49"/>
    </row>
    <row r="120" spans="1:4" ht="16.5">
      <c r="A120" s="15"/>
      <c r="B120" s="18" t="s">
        <v>105</v>
      </c>
      <c r="C120" s="48">
        <f>C121</f>
        <v>0</v>
      </c>
      <c r="D120" s="48">
        <f>D121</f>
        <v>0</v>
      </c>
    </row>
    <row r="121" spans="1:4" ht="16.5">
      <c r="A121" s="15"/>
      <c r="B121" s="50" t="s">
        <v>106</v>
      </c>
      <c r="C121" s="49"/>
      <c r="D121" s="49"/>
    </row>
    <row r="122" spans="1:4" ht="16.5">
      <c r="A122" s="15"/>
      <c r="B122" s="46" t="s">
        <v>81</v>
      </c>
      <c r="C122" s="47">
        <f>C123</f>
        <v>313000</v>
      </c>
      <c r="D122" s="47">
        <f>D123</f>
        <v>313000</v>
      </c>
    </row>
    <row r="123" spans="1:4" ht="16.5">
      <c r="A123" s="15"/>
      <c r="B123" s="18" t="s">
        <v>107</v>
      </c>
      <c r="C123" s="48">
        <f>C124</f>
        <v>313000</v>
      </c>
      <c r="D123" s="48">
        <f>D124</f>
        <v>313000</v>
      </c>
    </row>
    <row r="124" spans="1:4" ht="16.5">
      <c r="A124" s="15"/>
      <c r="B124" s="50" t="s">
        <v>108</v>
      </c>
      <c r="C124" s="49">
        <v>313000</v>
      </c>
      <c r="D124" s="49">
        <v>313000</v>
      </c>
    </row>
    <row r="125" spans="1:4" s="54" customFormat="1" ht="15.75">
      <c r="A125" s="52"/>
      <c r="B125" s="52" t="s">
        <v>109</v>
      </c>
      <c r="C125" s="53">
        <f>C24+C107</f>
        <v>5844651881</v>
      </c>
      <c r="D125" s="53">
        <f>D24+D107</f>
        <v>5843854623</v>
      </c>
    </row>
    <row r="126" ht="12.75">
      <c r="C126" s="55"/>
    </row>
    <row r="127" spans="3:4" ht="15.75">
      <c r="C127" s="56" t="s">
        <v>110</v>
      </c>
      <c r="D127" s="56"/>
    </row>
    <row r="128" spans="3:4" ht="15.75">
      <c r="C128" s="1" t="s">
        <v>111</v>
      </c>
      <c r="D128" s="1"/>
    </row>
    <row r="129" ht="12.75">
      <c r="C129" s="55"/>
    </row>
    <row r="132" spans="3:4" ht="12.75">
      <c r="C132" s="57" t="s">
        <v>112</v>
      </c>
      <c r="D132" s="57"/>
    </row>
  </sheetData>
  <sheetProtection/>
  <mergeCells count="10">
    <mergeCell ref="A1:D1"/>
    <mergeCell ref="A2:D2"/>
    <mergeCell ref="A5:D5"/>
    <mergeCell ref="A6:D6"/>
    <mergeCell ref="C132:D132"/>
    <mergeCell ref="C127:D127"/>
    <mergeCell ref="C128:D128"/>
    <mergeCell ref="A7:D7"/>
    <mergeCell ref="A26:B26"/>
    <mergeCell ref="A53:B53"/>
  </mergeCells>
  <printOptions/>
  <pageMargins left="0.49" right="0.31" top="0.54" bottom="1.01" header="0.5" footer="1.0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2017-04-24T08:16:55Z</dcterms:created>
  <dcterms:modified xsi:type="dcterms:W3CDTF">2017-04-24T08:17:25Z</dcterms:modified>
  <cp:category/>
  <cp:version/>
  <cp:contentType/>
  <cp:contentStatus/>
</cp:coreProperties>
</file>